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aliN\Desktop\"/>
    </mc:Choice>
  </mc:AlternateContent>
  <xr:revisionPtr revIDLastSave="0" documentId="13_ncr:1_{420B356F-6020-42C7-9E29-3B172C1ADF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4" r:id="rId1"/>
  </sheets>
  <definedNames>
    <definedName name="_xlnm._FilterDatabase" localSheetId="0" hidden="1">Sheet1!$A$4:$G$33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4" l="1"/>
  <c r="C15" i="4"/>
  <c r="D31" i="4"/>
  <c r="C9" i="4"/>
  <c r="C7" i="4"/>
  <c r="C33" i="4"/>
  <c r="F11" i="4" l="1"/>
  <c r="E5" i="4" l="1"/>
  <c r="D5" i="4"/>
  <c r="E17" i="4" l="1"/>
  <c r="D17" i="4"/>
  <c r="G17" i="4" l="1"/>
  <c r="F19" i="4"/>
  <c r="F15" i="4"/>
  <c r="F18" i="4"/>
  <c r="F14" i="4"/>
  <c r="G13" i="4"/>
  <c r="F17" i="4" l="1"/>
  <c r="F13" i="4"/>
  <c r="G5" i="4"/>
  <c r="G33" i="4" s="1"/>
  <c r="F31" i="4" l="1"/>
  <c r="F29" i="4"/>
  <c r="F27" i="4"/>
  <c r="F25" i="4"/>
  <c r="F23" i="4"/>
  <c r="F21" i="4"/>
  <c r="E13" i="4" l="1"/>
  <c r="E33" i="4" s="1"/>
  <c r="D13" i="4"/>
  <c r="D33" i="4" s="1"/>
  <c r="F9" i="4" l="1"/>
  <c r="F7" i="4"/>
  <c r="F5" i="4" l="1"/>
  <c r="F33" i="4" s="1"/>
</calcChain>
</file>

<file path=xl/sharedStrings.xml><?xml version="1.0" encoding="utf-8"?>
<sst xmlns="http://schemas.openxmlformats.org/spreadsheetml/2006/main" count="28" uniqueCount="25">
  <si>
    <t>Type of Instrument</t>
  </si>
  <si>
    <t>a. Listed</t>
  </si>
  <si>
    <t>b. Unlisted</t>
  </si>
  <si>
    <t>Preference shares</t>
  </si>
  <si>
    <t>Mutual Fund Units</t>
  </si>
  <si>
    <t>Total</t>
  </si>
  <si>
    <t xml:space="preserve"> </t>
  </si>
  <si>
    <t>Equity shares *</t>
  </si>
  <si>
    <t>Sr. No.</t>
  </si>
  <si>
    <t>Securitised Debt</t>
  </si>
  <si>
    <t>Structured Products</t>
  </si>
  <si>
    <t>Corporate Debt (excluding Structured Products)</t>
  </si>
  <si>
    <t>Commercial Paper</t>
  </si>
  <si>
    <t>Certificate of Deposit</t>
  </si>
  <si>
    <t>G-Secs</t>
  </si>
  <si>
    <t>a. Listed (Permanent ISIN)</t>
  </si>
  <si>
    <t>Others</t>
  </si>
  <si>
    <t>No. of ISINs activated during the month 
November 2024</t>
  </si>
  <si>
    <t>No. of ISINs deactivated during the month November 2024</t>
  </si>
  <si>
    <t>No. of ISINs at the beginning of the month (01/11/2024)</t>
  </si>
  <si>
    <t>No. of ISINs at the end of the month (30/11/2024)</t>
  </si>
  <si>
    <t>Demat Custody value as on  30/11/2024 (Figures in Crore)</t>
  </si>
  <si>
    <t>Number of ISINs</t>
  </si>
  <si>
    <t xml:space="preserve">Note 1: Source for listed marking: NSE/BSE 
</t>
  </si>
  <si>
    <t>Note 2: Equity Shares for which temporary ISINs are allotted are included under “Others”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</si>
</sst>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2" applyNumberFormat="0" applyAlignment="0" applyProtection="0"/>
    <xf numFmtId="0" fontId="9" fillId="28" borderId="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2" applyNumberFormat="0" applyAlignment="0" applyProtection="0"/>
    <xf numFmtId="0" fontId="16" fillId="0" borderId="7" applyNumberFormat="0" applyFill="0" applyAlignment="0" applyProtection="0"/>
    <xf numFmtId="0" fontId="17" fillId="31" borderId="0" applyNumberFormat="0" applyBorder="0" applyAlignment="0" applyProtection="0"/>
    <xf numFmtId="0" fontId="5" fillId="32" borderId="8" applyNumberFormat="0" applyFont="0" applyAlignment="0" applyProtection="0"/>
    <xf numFmtId="0" fontId="18" fillId="2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/>
    <xf numFmtId="2" fontId="2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1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 2" xfId="37" xr:uid="{00000000-0005-0000-0000-000025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topLeftCell="A25" zoomScaleNormal="100" workbookViewId="0">
      <selection activeCell="I37" sqref="I37"/>
    </sheetView>
  </sheetViews>
  <sheetFormatPr defaultColWidth="9.140625" defaultRowHeight="15.75" x14ac:dyDescent="0.25"/>
  <cols>
    <col min="1" max="1" width="14.5703125" style="1" bestFit="1" customWidth="1"/>
    <col min="2" max="2" width="27.140625" style="1" customWidth="1"/>
    <col min="3" max="3" width="14.85546875" style="1" customWidth="1"/>
    <col min="4" max="4" width="17.5703125" style="14" customWidth="1"/>
    <col min="5" max="5" width="17.42578125" style="14" customWidth="1"/>
    <col min="6" max="6" width="12.42578125" style="2" customWidth="1"/>
    <col min="7" max="7" width="17.7109375" style="22" customWidth="1"/>
    <col min="8" max="9" width="11.85546875" style="1" bestFit="1" customWidth="1"/>
    <col min="10" max="10" width="10.7109375" style="1" bestFit="1" customWidth="1"/>
    <col min="11" max="16384" width="9.140625" style="1"/>
  </cols>
  <sheetData>
    <row r="1" spans="1:8" x14ac:dyDescent="0.25">
      <c r="A1" t="s">
        <v>22</v>
      </c>
      <c r="B1" s="15" t="s">
        <v>6</v>
      </c>
      <c r="C1" s="4"/>
      <c r="D1" s="16"/>
      <c r="E1" s="16"/>
      <c r="F1" s="15"/>
    </row>
    <row r="2" spans="1:8" x14ac:dyDescent="0.25">
      <c r="B2" s="4"/>
      <c r="C2" s="4"/>
      <c r="D2" s="16"/>
      <c r="E2" s="16"/>
      <c r="F2" s="15"/>
    </row>
    <row r="3" spans="1:8" ht="94.5" x14ac:dyDescent="0.25">
      <c r="A3" s="17" t="s">
        <v>8</v>
      </c>
      <c r="B3" s="17" t="s">
        <v>0</v>
      </c>
      <c r="C3" s="5" t="s">
        <v>19</v>
      </c>
      <c r="D3" s="18" t="s">
        <v>17</v>
      </c>
      <c r="E3" s="5" t="s">
        <v>18</v>
      </c>
      <c r="F3" s="5" t="s">
        <v>20</v>
      </c>
      <c r="G3" s="23" t="s">
        <v>21</v>
      </c>
    </row>
    <row r="4" spans="1:8" x14ac:dyDescent="0.25">
      <c r="A4" s="3"/>
      <c r="B4" s="6"/>
      <c r="C4" s="6"/>
      <c r="D4" s="19"/>
      <c r="E4" s="19"/>
      <c r="F4" s="7"/>
      <c r="G4" s="21"/>
    </row>
    <row r="5" spans="1:8" ht="15" customHeight="1" x14ac:dyDescent="0.25">
      <c r="A5" s="3">
        <v>1</v>
      </c>
      <c r="B5" s="7" t="s">
        <v>7</v>
      </c>
      <c r="C5" s="13">
        <v>55720</v>
      </c>
      <c r="D5" s="13">
        <f t="shared" ref="D5:F5" si="0">D7+D9</f>
        <v>2133</v>
      </c>
      <c r="E5" s="13">
        <f t="shared" si="0"/>
        <v>66</v>
      </c>
      <c r="F5" s="13">
        <f t="shared" si="0"/>
        <v>57787</v>
      </c>
      <c r="G5" s="21">
        <f>G7+G9</f>
        <v>39831932.570171557</v>
      </c>
    </row>
    <row r="6" spans="1:8" x14ac:dyDescent="0.25">
      <c r="A6" s="3"/>
      <c r="B6" s="6"/>
      <c r="C6" s="3"/>
      <c r="D6" s="13"/>
      <c r="E6" s="13"/>
      <c r="F6" s="8"/>
      <c r="G6" s="21"/>
    </row>
    <row r="7" spans="1:8" x14ac:dyDescent="0.25">
      <c r="A7" s="3"/>
      <c r="B7" s="6" t="s">
        <v>15</v>
      </c>
      <c r="C7" s="1">
        <f>6389-1+18</f>
        <v>6406</v>
      </c>
      <c r="D7" s="3">
        <v>15</v>
      </c>
      <c r="E7" s="3">
        <v>17</v>
      </c>
      <c r="F7" s="8">
        <f>C7+D7-E7</f>
        <v>6404</v>
      </c>
      <c r="G7" s="21">
        <v>37925444.634344965</v>
      </c>
    </row>
    <row r="8" spans="1:8" x14ac:dyDescent="0.25">
      <c r="A8" s="3"/>
      <c r="B8" s="6"/>
      <c r="C8" s="3"/>
      <c r="D8" s="13"/>
      <c r="E8" s="13"/>
      <c r="F8" s="8"/>
      <c r="G8" s="21"/>
    </row>
    <row r="9" spans="1:8" x14ac:dyDescent="0.25">
      <c r="A9" s="3"/>
      <c r="B9" s="6" t="s">
        <v>2</v>
      </c>
      <c r="C9" s="1">
        <f>49331+1-18</f>
        <v>49314</v>
      </c>
      <c r="D9" s="3">
        <v>2118</v>
      </c>
      <c r="E9" s="3">
        <v>49</v>
      </c>
      <c r="F9" s="8">
        <f>C9+D9-E9</f>
        <v>51383</v>
      </c>
      <c r="G9" s="21">
        <v>1906487.9358265931</v>
      </c>
    </row>
    <row r="10" spans="1:8" x14ac:dyDescent="0.25">
      <c r="A10" s="3"/>
      <c r="B10" s="6"/>
      <c r="C10" s="3"/>
      <c r="D10" s="13"/>
      <c r="F10" s="8"/>
      <c r="G10" s="21"/>
    </row>
    <row r="11" spans="1:8" x14ac:dyDescent="0.25">
      <c r="A11" s="3">
        <v>2</v>
      </c>
      <c r="B11" s="7" t="s">
        <v>3</v>
      </c>
      <c r="C11" s="1">
        <v>11590</v>
      </c>
      <c r="D11" s="3">
        <v>378</v>
      </c>
      <c r="E11" s="13">
        <v>332</v>
      </c>
      <c r="F11" s="8">
        <f>C11+D11-E11</f>
        <v>11636</v>
      </c>
      <c r="G11" s="21">
        <v>469306.1022144797</v>
      </c>
    </row>
    <row r="12" spans="1:8" x14ac:dyDescent="0.25">
      <c r="A12" s="3"/>
      <c r="B12" s="6"/>
      <c r="C12" s="3"/>
      <c r="D12" s="9"/>
      <c r="F12" s="3"/>
      <c r="G12" s="21"/>
    </row>
    <row r="13" spans="1:8" ht="31.5" x14ac:dyDescent="0.25">
      <c r="A13" s="3">
        <v>3</v>
      </c>
      <c r="B13" s="10" t="s">
        <v>11</v>
      </c>
      <c r="C13" s="3">
        <v>21949</v>
      </c>
      <c r="D13" s="3">
        <f t="shared" ref="D13:G13" si="1">SUM(D14:D15)</f>
        <v>553</v>
      </c>
      <c r="E13" s="3">
        <f t="shared" si="1"/>
        <v>179</v>
      </c>
      <c r="F13" s="3">
        <f t="shared" si="1"/>
        <v>22323</v>
      </c>
      <c r="G13" s="21">
        <f t="shared" si="1"/>
        <v>4948497.9965134859</v>
      </c>
      <c r="H13" s="22"/>
    </row>
    <row r="14" spans="1:8" x14ac:dyDescent="0.25">
      <c r="A14" s="3"/>
      <c r="B14" s="6" t="s">
        <v>1</v>
      </c>
      <c r="C14" s="3">
        <f>8403+25</f>
        <v>8428</v>
      </c>
      <c r="D14" s="3">
        <v>64</v>
      </c>
      <c r="E14" s="3">
        <v>61</v>
      </c>
      <c r="F14" s="8">
        <f t="shared" ref="F14:F15" si="2">C14+D14-E14</f>
        <v>8431</v>
      </c>
      <c r="G14" s="21">
        <v>3459983.8671730859</v>
      </c>
    </row>
    <row r="15" spans="1:8" x14ac:dyDescent="0.25">
      <c r="A15" s="3"/>
      <c r="B15" s="6" t="s">
        <v>2</v>
      </c>
      <c r="C15" s="3">
        <f>13546-25</f>
        <v>13521</v>
      </c>
      <c r="D15" s="3">
        <v>489</v>
      </c>
      <c r="E15" s="3">
        <v>118</v>
      </c>
      <c r="F15" s="8">
        <f t="shared" si="2"/>
        <v>13892</v>
      </c>
      <c r="G15" s="21">
        <v>1488514.1293403998</v>
      </c>
    </row>
    <row r="16" spans="1:8" x14ac:dyDescent="0.25">
      <c r="A16" s="3"/>
      <c r="B16" s="6"/>
      <c r="C16" s="3"/>
      <c r="D16" s="9"/>
      <c r="E16" s="9"/>
      <c r="F16" s="3"/>
      <c r="G16" s="21"/>
    </row>
    <row r="17" spans="1:10" x14ac:dyDescent="0.25">
      <c r="A17" s="3">
        <v>4</v>
      </c>
      <c r="B17" s="7" t="s">
        <v>10</v>
      </c>
      <c r="C17" s="3">
        <v>3064</v>
      </c>
      <c r="D17" s="3">
        <f t="shared" ref="D17:F17" si="3">SUM(D18:D19)</f>
        <v>60</v>
      </c>
      <c r="E17" s="3">
        <f t="shared" si="3"/>
        <v>22</v>
      </c>
      <c r="F17" s="3">
        <f t="shared" si="3"/>
        <v>3102</v>
      </c>
      <c r="G17" s="21">
        <f t="shared" ref="G17" si="4">SUM(G18:G19)</f>
        <v>16300.574500368999</v>
      </c>
    </row>
    <row r="18" spans="1:10" x14ac:dyDescent="0.25">
      <c r="A18" s="3"/>
      <c r="B18" s="6" t="s">
        <v>1</v>
      </c>
      <c r="C18" s="3">
        <v>253</v>
      </c>
      <c r="D18" s="3">
        <v>1</v>
      </c>
      <c r="E18" s="3">
        <v>7</v>
      </c>
      <c r="F18" s="8">
        <f t="shared" ref="F18:F19" si="5">C18+D18-E18</f>
        <v>247</v>
      </c>
      <c r="G18" s="21">
        <v>9594.9237003689996</v>
      </c>
    </row>
    <row r="19" spans="1:10" x14ac:dyDescent="0.25">
      <c r="A19" s="3"/>
      <c r="B19" s="6" t="s">
        <v>2</v>
      </c>
      <c r="C19" s="3">
        <v>2811</v>
      </c>
      <c r="D19" s="3">
        <v>59</v>
      </c>
      <c r="E19" s="3">
        <v>15</v>
      </c>
      <c r="F19" s="8">
        <f t="shared" si="5"/>
        <v>2855</v>
      </c>
      <c r="G19" s="21">
        <v>6705.6508000000003</v>
      </c>
    </row>
    <row r="20" spans="1:10" x14ac:dyDescent="0.25">
      <c r="A20" s="3"/>
      <c r="B20" s="6"/>
      <c r="C20" s="3"/>
      <c r="D20" s="9"/>
      <c r="E20" s="9"/>
      <c r="F20" s="3"/>
      <c r="G20" s="21"/>
    </row>
    <row r="21" spans="1:10" x14ac:dyDescent="0.25">
      <c r="A21" s="3">
        <v>5</v>
      </c>
      <c r="B21" s="20" t="s">
        <v>9</v>
      </c>
      <c r="C21" s="3">
        <v>4475</v>
      </c>
      <c r="D21" s="3">
        <v>67</v>
      </c>
      <c r="E21" s="3">
        <v>48</v>
      </c>
      <c r="F21" s="8">
        <f>C21+D21-E21</f>
        <v>4494</v>
      </c>
      <c r="G21" s="21">
        <v>421870.34253796202</v>
      </c>
    </row>
    <row r="22" spans="1:10" x14ac:dyDescent="0.25">
      <c r="A22" s="3"/>
      <c r="B22" s="7"/>
      <c r="C22" s="3"/>
      <c r="D22" s="13"/>
      <c r="E22" s="13"/>
      <c r="F22" s="3"/>
      <c r="G22" s="21"/>
    </row>
    <row r="23" spans="1:10" x14ac:dyDescent="0.25">
      <c r="A23" s="3">
        <v>6</v>
      </c>
      <c r="B23" s="7" t="s">
        <v>12</v>
      </c>
      <c r="C23" s="3">
        <v>2180</v>
      </c>
      <c r="D23" s="3">
        <v>353</v>
      </c>
      <c r="E23" s="3">
        <v>372</v>
      </c>
      <c r="F23" s="8">
        <f>C23+D23-E23</f>
        <v>2161</v>
      </c>
      <c r="G23" s="21">
        <v>474789.9</v>
      </c>
    </row>
    <row r="24" spans="1:10" x14ac:dyDescent="0.25">
      <c r="A24" s="3"/>
      <c r="B24" s="7"/>
      <c r="C24" s="3"/>
      <c r="D24" s="13"/>
      <c r="E24" s="13"/>
      <c r="F24" s="3"/>
      <c r="G24" s="21"/>
    </row>
    <row r="25" spans="1:10" x14ac:dyDescent="0.25">
      <c r="A25" s="3">
        <v>7</v>
      </c>
      <c r="B25" s="7" t="s">
        <v>13</v>
      </c>
      <c r="C25" s="3">
        <v>483</v>
      </c>
      <c r="D25" s="3">
        <v>68</v>
      </c>
      <c r="E25" s="3">
        <v>59</v>
      </c>
      <c r="F25" s="8">
        <f>C25+D25-E25</f>
        <v>492</v>
      </c>
      <c r="G25" s="21">
        <v>603470</v>
      </c>
    </row>
    <row r="26" spans="1:10" x14ac:dyDescent="0.25">
      <c r="A26" s="3"/>
      <c r="B26" s="7"/>
      <c r="C26" s="3"/>
      <c r="D26" s="13"/>
      <c r="E26" s="13"/>
      <c r="F26" s="3"/>
      <c r="G26" s="21"/>
    </row>
    <row r="27" spans="1:10" x14ac:dyDescent="0.25">
      <c r="A27" s="12">
        <v>8</v>
      </c>
      <c r="B27" s="10" t="s">
        <v>14</v>
      </c>
      <c r="C27" s="3">
        <v>6340</v>
      </c>
      <c r="D27" s="3">
        <v>154</v>
      </c>
      <c r="E27" s="3">
        <v>41</v>
      </c>
      <c r="F27" s="8">
        <f>C27+D27-E27</f>
        <v>6453</v>
      </c>
      <c r="G27" s="21">
        <v>88757.577650587031</v>
      </c>
    </row>
    <row r="28" spans="1:10" x14ac:dyDescent="0.25">
      <c r="A28" s="3"/>
      <c r="B28" s="7"/>
      <c r="C28" s="3"/>
      <c r="D28" s="13"/>
      <c r="E28" s="13"/>
      <c r="F28" s="3"/>
      <c r="G28" s="21"/>
    </row>
    <row r="29" spans="1:10" s="2" customFormat="1" x14ac:dyDescent="0.25">
      <c r="A29" s="3">
        <v>9</v>
      </c>
      <c r="B29" s="7" t="s">
        <v>4</v>
      </c>
      <c r="C29" s="3">
        <v>15358</v>
      </c>
      <c r="D29" s="3">
        <v>171</v>
      </c>
      <c r="E29" s="3">
        <v>14</v>
      </c>
      <c r="F29" s="8">
        <f>C29+D29-E29</f>
        <v>15515</v>
      </c>
      <c r="G29" s="21">
        <v>825724.2204458937</v>
      </c>
    </row>
    <row r="30" spans="1:10" x14ac:dyDescent="0.25">
      <c r="A30" s="3"/>
      <c r="B30" s="7"/>
      <c r="C30" s="3"/>
      <c r="D30" s="9"/>
      <c r="E30" s="9"/>
      <c r="F30" s="3"/>
      <c r="G30" s="21"/>
    </row>
    <row r="31" spans="1:10" s="2" customFormat="1" x14ac:dyDescent="0.25">
      <c r="A31" s="3">
        <v>10</v>
      </c>
      <c r="B31" s="7" t="s">
        <v>16</v>
      </c>
      <c r="C31" s="3">
        <v>34357</v>
      </c>
      <c r="D31" s="3">
        <f>1018+34</f>
        <v>1052</v>
      </c>
      <c r="E31" s="3">
        <v>213</v>
      </c>
      <c r="F31" s="8">
        <f>C31+D31-E31</f>
        <v>35196</v>
      </c>
      <c r="G31" s="21">
        <v>788261.55916089541</v>
      </c>
      <c r="I31" s="25"/>
      <c r="J31" s="25"/>
    </row>
    <row r="32" spans="1:10" x14ac:dyDescent="0.25">
      <c r="A32" s="3"/>
      <c r="B32" s="7"/>
      <c r="C32" s="3"/>
      <c r="D32" s="13"/>
      <c r="E32" s="13"/>
      <c r="F32" s="3"/>
      <c r="G32" s="21"/>
    </row>
    <row r="33" spans="1:7" x14ac:dyDescent="0.25">
      <c r="A33" s="3"/>
      <c r="B33" s="7" t="s">
        <v>5</v>
      </c>
      <c r="C33" s="11">
        <f t="shared" ref="C33:G33" si="6">C5+C11+C13+C17+C21+C29+C31+C23+C25+C27</f>
        <v>155516</v>
      </c>
      <c r="D33" s="11">
        <f t="shared" si="6"/>
        <v>4989</v>
      </c>
      <c r="E33" s="11">
        <f t="shared" si="6"/>
        <v>1346</v>
      </c>
      <c r="F33" s="11">
        <f t="shared" si="6"/>
        <v>159159</v>
      </c>
      <c r="G33" s="24">
        <f t="shared" si="6"/>
        <v>48468910.843195222</v>
      </c>
    </row>
    <row r="35" spans="1:7" x14ac:dyDescent="0.25">
      <c r="A35" t="s">
        <v>23</v>
      </c>
    </row>
    <row r="36" spans="1:7" x14ac:dyDescent="0.25">
      <c r="A36" t="s">
        <v>24</v>
      </c>
    </row>
  </sheetData>
  <pageMargins left="0.75" right="0.75" top="1" bottom="1" header="0.5" footer="0.5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kaustubhv</dc:creator>
  <cp:lastModifiedBy>Anjali Ashutosh Marulkar</cp:lastModifiedBy>
  <cp:lastPrinted>2020-02-04T05:44:10Z</cp:lastPrinted>
  <dcterms:created xsi:type="dcterms:W3CDTF">2008-02-02T09:23:18Z</dcterms:created>
  <dcterms:modified xsi:type="dcterms:W3CDTF">2024-12-10T06:08:55Z</dcterms:modified>
</cp:coreProperties>
</file>