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 Files\"/>
    </mc:Choice>
  </mc:AlternateContent>
  <xr:revisionPtr revIDLastSave="0" documentId="13_ncr:1_{1218AA97-DAF1-4BA1-9E78-77D90075EAE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4" r:id="rId1"/>
  </sheets>
  <definedNames>
    <definedName name="_xlnm._FilterDatabase" localSheetId="0" hidden="1">Sheet1!$A$4:$G$33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4" l="1"/>
  <c r="D31" i="4"/>
  <c r="F31" i="4" s="1"/>
  <c r="F29" i="4"/>
  <c r="F27" i="4"/>
  <c r="F25" i="4"/>
  <c r="F23" i="4"/>
  <c r="F21" i="4"/>
  <c r="F19" i="4"/>
  <c r="F17" i="4" s="1"/>
  <c r="F18" i="4"/>
  <c r="G17" i="4"/>
  <c r="E17" i="4"/>
  <c r="D17" i="4"/>
  <c r="C17" i="4"/>
  <c r="C15" i="4"/>
  <c r="F15" i="4" s="1"/>
  <c r="C14" i="4"/>
  <c r="F14" i="4" s="1"/>
  <c r="F13" i="4" s="1"/>
  <c r="G13" i="4"/>
  <c r="E13" i="4"/>
  <c r="D13" i="4"/>
  <c r="F11" i="4"/>
  <c r="F9" i="4"/>
  <c r="C9" i="4"/>
  <c r="C7" i="4"/>
  <c r="C5" i="4" s="1"/>
  <c r="F5" i="4" s="1"/>
  <c r="G5" i="4"/>
  <c r="G33" i="4" s="1"/>
  <c r="E5" i="4"/>
  <c r="E33" i="4" s="1"/>
  <c r="D5" i="4"/>
  <c r="D33" i="4" s="1"/>
  <c r="F33" i="4" l="1"/>
  <c r="F7" i="4"/>
  <c r="C13" i="4"/>
</calcChain>
</file>

<file path=xl/sharedStrings.xml><?xml version="1.0" encoding="utf-8"?>
<sst xmlns="http://schemas.openxmlformats.org/spreadsheetml/2006/main" count="28" uniqueCount="25">
  <si>
    <t>Type of Instrument</t>
  </si>
  <si>
    <t>a. Listed</t>
  </si>
  <si>
    <t>b. Unlisted</t>
  </si>
  <si>
    <t>Preference shares</t>
  </si>
  <si>
    <t>Mutual Fund Units</t>
  </si>
  <si>
    <t>Total</t>
  </si>
  <si>
    <t xml:space="preserve"> </t>
  </si>
  <si>
    <t>Equity shares *</t>
  </si>
  <si>
    <t>Sr. No.</t>
  </si>
  <si>
    <t>Securitised Debt</t>
  </si>
  <si>
    <t>Structured Products</t>
  </si>
  <si>
    <t>Corporate Debt (excluding Structured Products)</t>
  </si>
  <si>
    <t>Commercial Paper</t>
  </si>
  <si>
    <t>Certificate of Deposit</t>
  </si>
  <si>
    <t>G-Secs</t>
  </si>
  <si>
    <t>a. Listed (Permanent ISIN)</t>
  </si>
  <si>
    <t>Others</t>
  </si>
  <si>
    <t>Number of ISINs</t>
  </si>
  <si>
    <t xml:space="preserve">Note 1: Source for listed marking: NSE/BSE 
</t>
  </si>
  <si>
    <t>Note 2: Equity Shares for which temporary ISINs are allotted are included under “Others”</t>
  </si>
  <si>
    <t>No. of ISINs at the beginning of the month (01/02/2025)</t>
  </si>
  <si>
    <t>No. of ISINs activated during the month 
February 2025</t>
  </si>
  <si>
    <t>No. of ISINs deactivated during the month February 2025</t>
  </si>
  <si>
    <t>No. of ISINs at the end of the month (28/02/2025)</t>
  </si>
  <si>
    <t>Demat Custody value as on  28/02/2025 (Figures in Crore)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</si>
</sst>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#######0"/>
  </numFmts>
  <fonts count="22" x14ac:knownFonts="1">
    <font>
      <sz val="10"/>
      <name val="Arial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2" applyNumberFormat="0" applyAlignment="0" applyProtection="0"/>
    <xf numFmtId="0" fontId="9" fillId="28" borderId="3" applyNumberFormat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2" applyNumberFormat="0" applyAlignment="0" applyProtection="0"/>
    <xf numFmtId="0" fontId="16" fillId="0" borderId="7" applyNumberFormat="0" applyFill="0" applyAlignment="0" applyProtection="0"/>
    <xf numFmtId="0" fontId="17" fillId="31" borderId="0" applyNumberFormat="0" applyBorder="0" applyAlignment="0" applyProtection="0"/>
    <xf numFmtId="0" fontId="5" fillId="32" borderId="8" applyNumberFormat="0" applyFont="0" applyAlignment="0" applyProtection="0"/>
    <xf numFmtId="0" fontId="18" fillId="27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1" xfId="0" applyFont="1" applyBorder="1"/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3" fillId="0" borderId="1" xfId="0" applyFont="1" applyBorder="1"/>
    <xf numFmtId="0" fontId="4" fillId="0" borderId="1" xfId="0" applyFont="1" applyBorder="1" applyAlignment="1">
      <alignment horizontal="right" vertical="top"/>
    </xf>
    <xf numFmtId="164" fontId="4" fillId="0" borderId="1" xfId="0" applyNumberFormat="1" applyFont="1" applyBorder="1" applyAlignment="1">
      <alignment horizontal="right" vertical="top"/>
    </xf>
    <xf numFmtId="0" fontId="3" fillId="0" borderId="1" xfId="0" applyFont="1" applyBorder="1" applyAlignment="1">
      <alignment wrapText="1"/>
    </xf>
    <xf numFmtId="164" fontId="1" fillId="0" borderId="1" xfId="0" applyNumberFormat="1" applyFont="1" applyBorder="1"/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/>
    </xf>
    <xf numFmtId="0" fontId="1" fillId="0" borderId="1" xfId="0" applyFont="1" applyBorder="1"/>
    <xf numFmtId="2" fontId="2" fillId="0" borderId="1" xfId="0" applyNumberFormat="1" applyFont="1" applyBorder="1"/>
    <xf numFmtId="2" fontId="2" fillId="0" borderId="0" xfId="0" applyNumberFormat="1" applyFont="1"/>
    <xf numFmtId="2" fontId="3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/>
    <xf numFmtId="2" fontId="1" fillId="0" borderId="0" xfId="0" applyNumberFormat="1" applyFont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 2" xfId="37" xr:uid="{00000000-0005-0000-0000-000025000000}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tabSelected="1" zoomScaleNormal="100" workbookViewId="0">
      <selection activeCell="I11" sqref="I11"/>
    </sheetView>
  </sheetViews>
  <sheetFormatPr defaultColWidth="9.140625" defaultRowHeight="15.75" x14ac:dyDescent="0.25"/>
  <cols>
    <col min="1" max="1" width="14.5703125" style="1" bestFit="1" customWidth="1"/>
    <col min="2" max="2" width="27.140625" style="1" customWidth="1"/>
    <col min="3" max="3" width="14.85546875" style="1" customWidth="1"/>
    <col min="4" max="4" width="17.5703125" style="14" customWidth="1"/>
    <col min="5" max="5" width="17.42578125" style="14" customWidth="1"/>
    <col min="6" max="6" width="12.42578125" style="2" customWidth="1"/>
    <col min="7" max="7" width="17.7109375" style="22" customWidth="1"/>
    <col min="8" max="9" width="11.85546875" style="1" bestFit="1" customWidth="1"/>
    <col min="10" max="10" width="10.7109375" style="1" bestFit="1" customWidth="1"/>
    <col min="11" max="16384" width="9.140625" style="1"/>
  </cols>
  <sheetData>
    <row r="1" spans="1:7" x14ac:dyDescent="0.25">
      <c r="A1" t="s">
        <v>17</v>
      </c>
      <c r="B1" s="15" t="s">
        <v>6</v>
      </c>
      <c r="C1" s="4"/>
      <c r="D1" s="16"/>
      <c r="E1" s="16"/>
      <c r="F1" s="15"/>
    </row>
    <row r="2" spans="1:7" x14ac:dyDescent="0.25">
      <c r="B2" s="4"/>
      <c r="C2" s="4"/>
      <c r="D2" s="16"/>
      <c r="E2" s="16"/>
      <c r="F2" s="15"/>
    </row>
    <row r="3" spans="1:7" ht="94.5" x14ac:dyDescent="0.25">
      <c r="A3" s="17" t="s">
        <v>8</v>
      </c>
      <c r="B3" s="17" t="s">
        <v>0</v>
      </c>
      <c r="C3" s="5" t="s">
        <v>20</v>
      </c>
      <c r="D3" s="18" t="s">
        <v>21</v>
      </c>
      <c r="E3" s="5" t="s">
        <v>22</v>
      </c>
      <c r="F3" s="5" t="s">
        <v>23</v>
      </c>
      <c r="G3" s="23" t="s">
        <v>24</v>
      </c>
    </row>
    <row r="4" spans="1:7" x14ac:dyDescent="0.25">
      <c r="A4" s="3"/>
      <c r="B4" s="6"/>
      <c r="C4" s="6"/>
      <c r="D4" s="19"/>
      <c r="E4" s="19"/>
      <c r="F4" s="7"/>
      <c r="G4" s="21"/>
    </row>
    <row r="5" spans="1:7" ht="15" customHeight="1" x14ac:dyDescent="0.25">
      <c r="A5" s="3">
        <v>1</v>
      </c>
      <c r="B5" s="7" t="s">
        <v>7</v>
      </c>
      <c r="C5" s="13">
        <f t="shared" ref="C5:E5" si="0">C7+C9</f>
        <v>65738</v>
      </c>
      <c r="D5" s="13">
        <f t="shared" si="0"/>
        <v>5132</v>
      </c>
      <c r="E5" s="13">
        <f t="shared" si="0"/>
        <v>76</v>
      </c>
      <c r="F5" s="8">
        <f>C5+D5-E5</f>
        <v>70794</v>
      </c>
      <c r="G5" s="21">
        <f>G7+G9</f>
        <v>34653248.910006411</v>
      </c>
    </row>
    <row r="6" spans="1:7" x14ac:dyDescent="0.25">
      <c r="A6" s="3"/>
      <c r="B6" s="6"/>
      <c r="C6" s="3"/>
      <c r="D6" s="13"/>
      <c r="E6" s="13"/>
      <c r="F6" s="8"/>
      <c r="G6" s="21"/>
    </row>
    <row r="7" spans="1:7" x14ac:dyDescent="0.25">
      <c r="A7" s="3"/>
      <c r="B7" s="6" t="s">
        <v>15</v>
      </c>
      <c r="C7" s="1">
        <f>6478+52</f>
        <v>6530</v>
      </c>
      <c r="D7" s="3">
        <v>19</v>
      </c>
      <c r="E7" s="3">
        <v>18</v>
      </c>
      <c r="F7" s="8">
        <f>C7+D7-E7</f>
        <v>6531</v>
      </c>
      <c r="G7" s="21">
        <v>32763162.859392487</v>
      </c>
    </row>
    <row r="8" spans="1:7" x14ac:dyDescent="0.25">
      <c r="A8" s="3"/>
      <c r="B8" s="6"/>
      <c r="C8" s="3"/>
      <c r="D8" s="13"/>
      <c r="E8" s="13"/>
      <c r="F8" s="8"/>
      <c r="G8" s="21"/>
    </row>
    <row r="9" spans="1:7" x14ac:dyDescent="0.25">
      <c r="A9" s="3"/>
      <c r="B9" s="6" t="s">
        <v>2</v>
      </c>
      <c r="C9" s="1">
        <f>59260-52</f>
        <v>59208</v>
      </c>
      <c r="D9" s="3">
        <v>5113</v>
      </c>
      <c r="E9" s="3">
        <v>58</v>
      </c>
      <c r="F9" s="8">
        <f>C9+D9-E9</f>
        <v>64263</v>
      </c>
      <c r="G9" s="21">
        <v>1890086.0506139242</v>
      </c>
    </row>
    <row r="10" spans="1:7" x14ac:dyDescent="0.25">
      <c r="A10" s="3"/>
      <c r="B10" s="6"/>
      <c r="C10" s="3"/>
      <c r="D10" s="13"/>
      <c r="F10" s="8"/>
      <c r="G10" s="21"/>
    </row>
    <row r="11" spans="1:7" x14ac:dyDescent="0.25">
      <c r="A11" s="3">
        <v>2</v>
      </c>
      <c r="B11" s="7" t="s">
        <v>3</v>
      </c>
      <c r="C11" s="1">
        <v>12540</v>
      </c>
      <c r="D11" s="3">
        <v>416</v>
      </c>
      <c r="E11" s="13">
        <v>67</v>
      </c>
      <c r="F11" s="8">
        <f>C11+D11-E11</f>
        <v>12889</v>
      </c>
      <c r="G11" s="21">
        <v>558580.42238394986</v>
      </c>
    </row>
    <row r="12" spans="1:7" x14ac:dyDescent="0.25">
      <c r="A12" s="3"/>
      <c r="B12" s="6"/>
      <c r="C12" s="3"/>
      <c r="D12" s="9"/>
      <c r="F12" s="3"/>
      <c r="G12" s="21"/>
    </row>
    <row r="13" spans="1:7" ht="31.5" x14ac:dyDescent="0.25">
      <c r="A13" s="3">
        <v>3</v>
      </c>
      <c r="B13" s="10" t="s">
        <v>11</v>
      </c>
      <c r="C13" s="3">
        <f t="shared" ref="C13:G13" si="1">SUM(C14:C15)</f>
        <v>23026</v>
      </c>
      <c r="D13" s="3">
        <f t="shared" si="1"/>
        <v>592</v>
      </c>
      <c r="E13" s="3">
        <f t="shared" si="1"/>
        <v>263</v>
      </c>
      <c r="F13" s="3">
        <f t="shared" si="1"/>
        <v>23355</v>
      </c>
      <c r="G13" s="21">
        <f t="shared" si="1"/>
        <v>5101681.3391459025</v>
      </c>
    </row>
    <row r="14" spans="1:7" x14ac:dyDescent="0.25">
      <c r="A14" s="3"/>
      <c r="B14" s="6" t="s">
        <v>1</v>
      </c>
      <c r="C14" s="3">
        <f>8598+21</f>
        <v>8619</v>
      </c>
      <c r="D14" s="3">
        <v>85</v>
      </c>
      <c r="E14" s="3">
        <v>64</v>
      </c>
      <c r="F14" s="8">
        <f t="shared" ref="F14:F15" si="2">C14+D14-E14</f>
        <v>8640</v>
      </c>
      <c r="G14" s="21">
        <v>3585196.5782151213</v>
      </c>
    </row>
    <row r="15" spans="1:7" x14ac:dyDescent="0.25">
      <c r="A15" s="3"/>
      <c r="B15" s="6" t="s">
        <v>2</v>
      </c>
      <c r="C15" s="3">
        <f>14428-21</f>
        <v>14407</v>
      </c>
      <c r="D15" s="3">
        <v>507</v>
      </c>
      <c r="E15" s="3">
        <v>199</v>
      </c>
      <c r="F15" s="8">
        <f t="shared" si="2"/>
        <v>14715</v>
      </c>
      <c r="G15" s="21">
        <v>1516484.7609307817</v>
      </c>
    </row>
    <row r="16" spans="1:7" x14ac:dyDescent="0.25">
      <c r="A16" s="3"/>
      <c r="B16" s="6"/>
      <c r="C16" s="3"/>
      <c r="D16" s="9"/>
      <c r="E16" s="9"/>
      <c r="F16" s="3"/>
      <c r="G16" s="21"/>
    </row>
    <row r="17" spans="1:9" x14ac:dyDescent="0.25">
      <c r="A17" s="3">
        <v>4</v>
      </c>
      <c r="B17" s="7" t="s">
        <v>10</v>
      </c>
      <c r="C17" s="3">
        <f t="shared" ref="C17:G17" si="3">SUM(C18:C19)</f>
        <v>3146</v>
      </c>
      <c r="D17" s="3">
        <f t="shared" si="3"/>
        <v>41</v>
      </c>
      <c r="E17" s="3">
        <f t="shared" si="3"/>
        <v>20</v>
      </c>
      <c r="F17" s="3">
        <f t="shared" si="3"/>
        <v>3167</v>
      </c>
      <c r="G17" s="21">
        <f t="shared" si="3"/>
        <v>13486.396427248999</v>
      </c>
    </row>
    <row r="18" spans="1:9" x14ac:dyDescent="0.25">
      <c r="A18" s="3"/>
      <c r="B18" s="6" t="s">
        <v>1</v>
      </c>
      <c r="C18" s="3">
        <v>227</v>
      </c>
      <c r="D18" s="3">
        <v>0</v>
      </c>
      <c r="E18" s="3">
        <v>4</v>
      </c>
      <c r="F18" s="8">
        <f t="shared" ref="F18:F19" si="4">C18+D18-E18</f>
        <v>223</v>
      </c>
      <c r="G18" s="21">
        <v>6908.1181272489994</v>
      </c>
    </row>
    <row r="19" spans="1:9" x14ac:dyDescent="0.25">
      <c r="A19" s="3"/>
      <c r="B19" s="6" t="s">
        <v>2</v>
      </c>
      <c r="C19" s="3">
        <v>2919</v>
      </c>
      <c r="D19" s="3">
        <v>41</v>
      </c>
      <c r="E19" s="3">
        <v>16</v>
      </c>
      <c r="F19" s="8">
        <f t="shared" si="4"/>
        <v>2944</v>
      </c>
      <c r="G19" s="21">
        <v>6578.2782999999999</v>
      </c>
    </row>
    <row r="20" spans="1:9" x14ac:dyDescent="0.25">
      <c r="A20" s="3"/>
      <c r="B20" s="6"/>
      <c r="C20" s="3"/>
      <c r="D20" s="9"/>
      <c r="E20" s="9"/>
      <c r="F20" s="3"/>
      <c r="G20" s="21"/>
    </row>
    <row r="21" spans="1:9" x14ac:dyDescent="0.25">
      <c r="A21" s="3">
        <v>5</v>
      </c>
      <c r="B21" s="20" t="s">
        <v>9</v>
      </c>
      <c r="C21" s="3">
        <v>4568</v>
      </c>
      <c r="D21" s="3">
        <v>78</v>
      </c>
      <c r="E21" s="3">
        <v>28</v>
      </c>
      <c r="F21" s="8">
        <f>C21+D21-E21</f>
        <v>4618</v>
      </c>
      <c r="G21" s="21">
        <v>443896.90869412717</v>
      </c>
    </row>
    <row r="22" spans="1:9" x14ac:dyDescent="0.25">
      <c r="A22" s="3"/>
      <c r="B22" s="7"/>
      <c r="C22" s="3"/>
      <c r="D22" s="13"/>
      <c r="E22" s="13"/>
      <c r="F22" s="3"/>
      <c r="G22" s="21"/>
    </row>
    <row r="23" spans="1:9" x14ac:dyDescent="0.25">
      <c r="A23" s="3">
        <v>6</v>
      </c>
      <c r="B23" s="7" t="s">
        <v>12</v>
      </c>
      <c r="C23" s="3">
        <v>2153</v>
      </c>
      <c r="D23">
        <v>398</v>
      </c>
      <c r="E23" s="3">
        <v>428</v>
      </c>
      <c r="F23" s="8">
        <f>C23+D23-E23</f>
        <v>2123</v>
      </c>
      <c r="G23" s="21">
        <v>512297.5</v>
      </c>
    </row>
    <row r="24" spans="1:9" x14ac:dyDescent="0.25">
      <c r="A24" s="3"/>
      <c r="B24" s="7"/>
      <c r="C24" s="3"/>
      <c r="D24" s="13"/>
      <c r="E24" s="13"/>
      <c r="F24" s="3"/>
      <c r="G24" s="21"/>
    </row>
    <row r="25" spans="1:9" x14ac:dyDescent="0.25">
      <c r="A25" s="3">
        <v>7</v>
      </c>
      <c r="B25" s="7" t="s">
        <v>13</v>
      </c>
      <c r="C25" s="3">
        <v>523</v>
      </c>
      <c r="D25" s="3">
        <v>82</v>
      </c>
      <c r="E25" s="3">
        <v>69</v>
      </c>
      <c r="F25" s="8">
        <f>C25+D25-E25</f>
        <v>536</v>
      </c>
      <c r="G25" s="21">
        <v>677625</v>
      </c>
    </row>
    <row r="26" spans="1:9" x14ac:dyDescent="0.25">
      <c r="A26" s="3"/>
      <c r="B26" s="7"/>
      <c r="C26" s="3"/>
      <c r="D26" s="13"/>
      <c r="E26" s="13"/>
      <c r="F26" s="3"/>
      <c r="G26" s="21"/>
    </row>
    <row r="27" spans="1:9" x14ac:dyDescent="0.25">
      <c r="A27" s="12">
        <v>8</v>
      </c>
      <c r="B27" s="10" t="s">
        <v>14</v>
      </c>
      <c r="C27" s="3">
        <v>6522</v>
      </c>
      <c r="D27" s="3">
        <v>95</v>
      </c>
      <c r="E27" s="3">
        <v>56</v>
      </c>
      <c r="F27" s="8">
        <f>C27+D27-E27</f>
        <v>6561</v>
      </c>
      <c r="G27" s="21">
        <v>90810.675127735012</v>
      </c>
    </row>
    <row r="28" spans="1:9" x14ac:dyDescent="0.25">
      <c r="A28" s="3"/>
      <c r="B28" s="7"/>
      <c r="C28" s="3"/>
      <c r="D28" s="13"/>
      <c r="E28" s="13"/>
      <c r="F28" s="3"/>
      <c r="G28" s="21"/>
    </row>
    <row r="29" spans="1:9" s="2" customFormat="1" x14ac:dyDescent="0.25">
      <c r="A29" s="3">
        <v>9</v>
      </c>
      <c r="B29" s="7" t="s">
        <v>4</v>
      </c>
      <c r="C29" s="3">
        <v>15706</v>
      </c>
      <c r="D29" s="3">
        <v>90</v>
      </c>
      <c r="E29" s="3">
        <v>6</v>
      </c>
      <c r="F29" s="8">
        <f>C29+D29-E29</f>
        <v>15790</v>
      </c>
      <c r="G29" s="21">
        <v>782702.71173069801</v>
      </c>
    </row>
    <row r="30" spans="1:9" x14ac:dyDescent="0.25">
      <c r="A30" s="3"/>
      <c r="B30" s="7"/>
      <c r="C30" s="3"/>
      <c r="D30" s="9"/>
      <c r="E30" s="9"/>
      <c r="F30" s="3"/>
      <c r="G30" s="21"/>
    </row>
    <row r="31" spans="1:9" s="2" customFormat="1" x14ac:dyDescent="0.25">
      <c r="A31" s="3">
        <v>10</v>
      </c>
      <c r="B31" s="7" t="s">
        <v>16</v>
      </c>
      <c r="C31" s="3">
        <v>36913</v>
      </c>
      <c r="D31" s="3">
        <f>862+54</f>
        <v>916</v>
      </c>
      <c r="E31" s="3">
        <f>75+682</f>
        <v>757</v>
      </c>
      <c r="F31" s="8">
        <f>C31+D31-E31</f>
        <v>37072</v>
      </c>
      <c r="G31" s="21">
        <v>832493.27293032303</v>
      </c>
      <c r="I31" s="25"/>
    </row>
    <row r="32" spans="1:9" x14ac:dyDescent="0.25">
      <c r="A32" s="3"/>
      <c r="B32" s="7"/>
      <c r="C32" s="3"/>
      <c r="D32" s="13"/>
      <c r="E32" s="13"/>
      <c r="F32" s="3"/>
      <c r="G32" s="21"/>
    </row>
    <row r="33" spans="1:7" x14ac:dyDescent="0.25">
      <c r="A33" s="3"/>
      <c r="B33" s="7" t="s">
        <v>5</v>
      </c>
      <c r="C33" s="11">
        <v>170835</v>
      </c>
      <c r="D33" s="11">
        <f t="shared" ref="D33:G33" si="5">D5+D11+D13+D17+D21+D29+D31+D23+D25+D27</f>
        <v>7840</v>
      </c>
      <c r="E33" s="11">
        <f t="shared" si="5"/>
        <v>1770</v>
      </c>
      <c r="F33" s="11">
        <f t="shared" si="5"/>
        <v>176905</v>
      </c>
      <c r="G33" s="24">
        <f t="shared" si="5"/>
        <v>43666823.136446401</v>
      </c>
    </row>
    <row r="35" spans="1:7" x14ac:dyDescent="0.25">
      <c r="A35" t="s">
        <v>18</v>
      </c>
    </row>
    <row r="36" spans="1:7" x14ac:dyDescent="0.25">
      <c r="A36" t="s">
        <v>19</v>
      </c>
    </row>
  </sheetData>
  <pageMargins left="0.75" right="0.75" top="1" bottom="1" header="0.5" footer="0.5"/>
  <pageSetup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NSDL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kaustubhv</dc:creator>
  <cp:lastModifiedBy>Anjali Ashutosh Marulkar</cp:lastModifiedBy>
  <cp:lastPrinted>2020-02-04T05:44:10Z</cp:lastPrinted>
  <dcterms:created xsi:type="dcterms:W3CDTF">2008-02-02T09:23:18Z</dcterms:created>
  <dcterms:modified xsi:type="dcterms:W3CDTF">2025-03-11T08:55:13Z</dcterms:modified>
</cp:coreProperties>
</file>